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How to use" sheetId="2" state="visible" r:id="rId2"/>
    <sheet xmlns:r="http://schemas.openxmlformats.org/officeDocument/2006/relationships" name="Calculator" sheetId="3" state="visible" r:id="rId3"/>
    <sheet xmlns:r="http://schemas.openxmlformats.org/officeDocument/2006/relationships" name="Prices" sheetId="4" state="visible" r:id="rId4"/>
    <sheet xmlns:r="http://schemas.openxmlformats.org/officeDocument/2006/relationships" name="Rules" sheetId="5" state="visible" r:id="rId5"/>
    <sheet xmlns:r="http://schemas.openxmlformats.org/officeDocument/2006/relationships" name="Test cas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0000"/>
  </numFmts>
  <fonts count="25">
    <font>
      <name val="Calibri"/>
      <family val="2"/>
      <color theme="1"/>
      <sz val="11"/>
      <scheme val="minor"/>
    </font>
    <font>
      <name val="Arial"/>
      <b val="1"/>
      <color rgb="0014213D"/>
      <sz val="13"/>
    </font>
    <font>
      <name val="Arial"/>
      <i val="1"/>
      <sz val="10"/>
    </font>
    <font>
      <name val="Arial"/>
      <b val="1"/>
      <color rgb="00FFFFFF"/>
    </font>
    <font>
      <name val="Arial"/>
      <color rgb="000000FF"/>
    </font>
    <font>
      <name val="Arial"/>
    </font>
    <font>
      <name val="Arial"/>
      <sz val="9"/>
    </font>
    <font>
      <name val="Arial"/>
      <i val="1"/>
      <sz val="9"/>
    </font>
    <font>
      <name val="Arial"/>
      <b val="1"/>
      <color rgb="0014213D"/>
      <sz val="14"/>
    </font>
    <font>
      <name val="Arial"/>
      <b val="1"/>
      <color rgb="00FF5D8F"/>
    </font>
    <font>
      <name val="Arial"/>
      <b val="1"/>
      <color rgb="000000FF"/>
    </font>
    <font>
      <name val="Arial"/>
      <color rgb="00555555"/>
      <sz val="9"/>
    </font>
    <font>
      <name val="Arial"/>
      <b val="1"/>
      <color rgb="0014213D"/>
    </font>
    <font>
      <name val="Arial"/>
      <b val="1"/>
      <color rgb="0014213D"/>
      <sz val="12"/>
    </font>
    <font>
      <name val="Arial"/>
      <sz val="10"/>
    </font>
    <font>
      <name val="Arial"/>
      <b val="1"/>
      <color rgb="0014213D"/>
      <sz val="22"/>
    </font>
    <font>
      <name val="Arial"/>
      <color rgb="0014213D"/>
      <sz val="13"/>
    </font>
    <font>
      <name val="Arial"/>
      <color rgb="00555555"/>
      <sz val="10"/>
    </font>
    <font>
      <name val="Arial"/>
      <i val="1"/>
      <color rgb="000E7C7B"/>
      <sz val="13"/>
    </font>
    <font>
      <name val="Arial"/>
      <b val="1"/>
      <color rgb="00FF5D8F"/>
      <sz val="12"/>
    </font>
    <font>
      <name val="Arial"/>
      <sz val="11"/>
    </font>
    <font>
      <name val="Arial"/>
      <b val="1"/>
      <color rgb="00FF5D8F"/>
      <sz val="12"/>
      <u val="single"/>
    </font>
    <font>
      <name val="Arial"/>
      <color rgb="000E7C7B"/>
      <sz val="10"/>
      <u val="single"/>
    </font>
    <font>
      <name val="Arial"/>
      <i val="1"/>
      <color rgb="00555555"/>
      <sz val="9"/>
    </font>
    <font>
      <name val="Arial"/>
      <color rgb="00222222"/>
      <sz val="11"/>
    </font>
  </fonts>
  <fills count="7">
    <fill>
      <patternFill/>
    </fill>
    <fill>
      <patternFill patternType="gray125"/>
    </fill>
    <fill>
      <patternFill patternType="solid">
        <fgColor rgb="0014213D"/>
      </patternFill>
    </fill>
    <fill>
      <patternFill patternType="solid">
        <fgColor rgb="00FFF2B3"/>
      </patternFill>
    </fill>
    <fill>
      <patternFill patternType="solid">
        <fgColor rgb="00D5ECEB"/>
      </patternFill>
    </fill>
    <fill>
      <patternFill patternType="solid">
        <fgColor rgb="000E7C7B"/>
      </patternFill>
    </fill>
    <fill>
      <patternFill patternType="solid">
        <fgColor rgb="00FBF7EF"/>
      </patternFill>
    </fill>
  </fills>
  <borders count="1">
    <border>
      <left/>
      <right/>
      <top/>
      <bottom/>
      <diagonal/>
    </border>
  </borders>
  <cellStyleXfs count="1">
    <xf numFmtId="0" fontId="0" fillId="0" borderId="0"/>
  </cellStyleXfs>
  <cellXfs count="40">
    <xf numFmtId="0" fontId="0" fillId="0" borderId="0" pivotButton="0" quotePrefix="0" xfId="0"/>
    <xf numFmtId="0" fontId="0" fillId="5" borderId="0" pivotButton="0" quotePrefix="0" xfId="0"/>
    <xf numFmtId="0" fontId="0" fillId="6" borderId="0" pivotButton="0" quotePrefix="0" xfId="0"/>
    <xf numFmtId="0" fontId="15" fillId="6" borderId="0" pivotButton="0" quotePrefix="0" xfId="0"/>
    <xf numFmtId="0" fontId="16" fillId="6" borderId="0" pivotButton="0" quotePrefix="0" xfId="0"/>
    <xf numFmtId="0" fontId="17" fillId="6" borderId="0" pivotButton="0" quotePrefix="0" xfId="0"/>
    <xf numFmtId="0" fontId="18" fillId="6" borderId="0" pivotButton="0" quotePrefix="0" xfId="0"/>
    <xf numFmtId="0" fontId="19" fillId="6" borderId="0" pivotButton="0" quotePrefix="0" xfId="0"/>
    <xf numFmtId="0" fontId="20" fillId="6" borderId="0" pivotButton="0" quotePrefix="0" xfId="0"/>
    <xf numFmtId="0" fontId="13" fillId="6" borderId="0" pivotButton="0" quotePrefix="0" xfId="0"/>
    <xf numFmtId="0" fontId="21" fillId="6" borderId="0" pivotButton="0" quotePrefix="0" xfId="0"/>
    <xf numFmtId="0" fontId="22" fillId="6" borderId="0" pivotButton="0" quotePrefix="0" xfId="0"/>
    <xf numFmtId="0" fontId="11" fillId="6" borderId="0" pivotButton="0" quotePrefix="0" xfId="0"/>
    <xf numFmtId="0" fontId="23" fillId="6" borderId="0" pivotButton="0" quotePrefix="0" xfId="0"/>
    <xf numFmtId="0" fontId="1" fillId="0" borderId="0" applyAlignment="1" pivotButton="0" quotePrefix="0" xfId="0">
      <alignment vertical="top" wrapText="1"/>
    </xf>
    <xf numFmtId="0" fontId="24" fillId="0" borderId="0" applyAlignment="1" pivotButton="0" quotePrefix="0" xfId="0">
      <alignment vertical="top" wrapText="1"/>
    </xf>
    <xf numFmtId="0" fontId="8" fillId="0" borderId="0" pivotButton="0" quotePrefix="0" xfId="0"/>
    <xf numFmtId="0" fontId="2" fillId="0" borderId="0" pivotButton="0" quotePrefix="0" xfId="0"/>
    <xf numFmtId="0" fontId="9" fillId="0" borderId="0" pivotButton="0" quotePrefix="0" xfId="0"/>
    <xf numFmtId="0" fontId="5" fillId="0" borderId="0" pivotButton="0" quotePrefix="0" xfId="0"/>
    <xf numFmtId="4" fontId="10" fillId="3" borderId="0" pivotButton="0" quotePrefix="0" xfId="0"/>
    <xf numFmtId="0" fontId="11" fillId="0" borderId="0" pivotButton="0" quotePrefix="0" xfId="0"/>
    <xf numFmtId="0" fontId="12" fillId="0" borderId="0" pivotButton="0" quotePrefix="0" xfId="0"/>
    <xf numFmtId="49" fontId="13" fillId="4" borderId="0" pivotButton="0" quotePrefix="0" xfId="0"/>
    <xf numFmtId="0" fontId="14" fillId="0" borderId="0" pivotButton="0" quotePrefix="0" xfId="0"/>
    <xf numFmtId="49" fontId="14" fillId="0" borderId="0" pivotButton="0" quotePrefix="0" xfId="0"/>
    <xf numFmtId="165" fontId="13" fillId="4" borderId="0" pivotButton="0" quotePrefix="0" xfId="0"/>
    <xf numFmtId="165" fontId="14" fillId="0" borderId="0" pivotButton="0" quotePrefix="0" xfId="0"/>
    <xf numFmtId="164" fontId="14" fillId="0" borderId="0" pivotButton="0" quotePrefix="0" xfId="0"/>
    <xf numFmtId="4" fontId="14" fillId="0" borderId="0" pivotButton="0" quotePrefix="0" xfId="0"/>
    <xf numFmtId="0" fontId="7" fillId="0" borderId="0" pivotButton="0" quotePrefix="0" xfId="0"/>
    <xf numFmtId="0" fontId="13" fillId="0" borderId="0" pivotButton="0" quotePrefix="0" xfId="0"/>
    <xf numFmtId="0" fontId="3" fillId="2" borderId="0" pivotButton="0" quotePrefix="0" xfId="0"/>
    <xf numFmtId="2" fontId="14" fillId="0" borderId="0" pivotButton="0" quotePrefix="0" xfId="0"/>
    <xf numFmtId="3" fontId="14" fillId="0" borderId="0" pivotButton="0" quotePrefix="0" xfId="0"/>
    <xf numFmtId="9" fontId="14" fillId="0" borderId="0" pivotButton="0" quotePrefix="0" xfId="0"/>
    <xf numFmtId="0" fontId="1" fillId="0" borderId="0" pivotButton="0" quotePrefix="0" xfId="0"/>
    <xf numFmtId="164" fontId="4" fillId="0" borderId="0" pivotButton="0" quotePrefix="0" xfId="0"/>
    <xf numFmtId="0" fontId="6" fillId="0" borderId="0" pivotButton="0" quotePrefix="0" xfId="0"/>
    <xf numFmtId="1"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2857500" cy="800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hillartheory.com/#subscribe?utm_source=sheet&amp;utm_medium=download&amp;utm_campaign=tool-candlestick-reading-claude" TargetMode="External" Id="rId1"/><Relationship Type="http://schemas.openxmlformats.org/officeDocument/2006/relationships/hyperlink" Target="https://chillartheory.com/tools/candlestick-reading-claude/" TargetMode="External" Id="rId2"/><Relationship Type="http://schemas.openxmlformats.org/officeDocument/2006/relationships/drawing" Target="/xl/drawings/drawing1.xml" Id="rId3"/></Relationships>
</file>

<file path=xl/worksheets/sheet1.xml><?xml version="1.0" encoding="utf-8"?>
<worksheet xmlns="http://schemas.openxmlformats.org/spreadsheetml/2006/main">
  <sheetPr>
    <outlinePr summaryBelow="1" summaryRight="1"/>
    <pageSetUpPr fitToPage="1"/>
  </sheetPr>
  <dimension ref="A1:J39"/>
  <sheetViews>
    <sheetView showGridLines="0" workbookViewId="0">
      <selection activeCell="A1" sqref="A1"/>
    </sheetView>
  </sheetViews>
  <sheetFormatPr baseColWidth="8" defaultRowHeight="15"/>
  <cols>
    <col width="3" customWidth="1" min="1" max="1"/>
    <col width="110" customWidth="1" min="2" max="2"/>
  </cols>
  <sheetData>
    <row r="1">
      <c r="A1" s="1" t="n"/>
      <c r="B1" s="1" t="n"/>
      <c r="C1" s="1" t="n"/>
      <c r="D1" s="1" t="n"/>
      <c r="E1" s="1" t="n"/>
      <c r="F1" s="1" t="n"/>
      <c r="G1" s="1" t="n"/>
      <c r="H1" s="1" t="n"/>
      <c r="I1" s="1" t="n"/>
      <c r="J1" s="1" t="n"/>
    </row>
    <row r="2">
      <c r="A2" s="1" t="n"/>
      <c r="B2" s="1" t="n"/>
      <c r="C2" s="1" t="n"/>
      <c r="D2" s="1" t="n"/>
      <c r="E2" s="1" t="n"/>
      <c r="F2" s="1" t="n"/>
      <c r="G2" s="1" t="n"/>
      <c r="H2" s="1" t="n"/>
      <c r="I2" s="1" t="n"/>
      <c r="J2" s="1" t="n"/>
    </row>
    <row r="3">
      <c r="A3" s="1" t="n"/>
      <c r="B3" s="1" t="n"/>
      <c r="C3" s="1" t="n"/>
      <c r="D3" s="1" t="n"/>
      <c r="E3" s="1" t="n"/>
      <c r="F3" s="1" t="n"/>
      <c r="G3" s="1" t="n"/>
      <c r="H3" s="1" t="n"/>
      <c r="I3" s="1" t="n"/>
      <c r="J3" s="1" t="n"/>
    </row>
    <row r="4">
      <c r="A4" s="1" t="n"/>
      <c r="B4" s="1" t="n"/>
      <c r="C4" s="1" t="n"/>
      <c r="D4" s="1" t="n"/>
      <c r="E4" s="1" t="n"/>
      <c r="F4" s="1" t="n"/>
      <c r="G4" s="1" t="n"/>
      <c r="H4" s="1" t="n"/>
      <c r="I4" s="1" t="n"/>
      <c r="J4" s="1" t="n"/>
    </row>
    <row r="5">
      <c r="A5" s="1" t="n"/>
      <c r="B5" s="1" t="n"/>
      <c r="C5" s="1" t="n"/>
      <c r="D5" s="1" t="n"/>
      <c r="E5" s="1" t="n"/>
      <c r="F5" s="1" t="n"/>
      <c r="G5" s="1" t="n"/>
      <c r="H5" s="1" t="n"/>
      <c r="I5" s="1" t="n"/>
      <c r="J5" s="1" t="n"/>
    </row>
    <row r="6">
      <c r="A6" s="1" t="n"/>
      <c r="B6" s="1" t="n"/>
      <c r="C6" s="1" t="n"/>
      <c r="D6" s="1" t="n"/>
      <c r="E6" s="1" t="n"/>
      <c r="F6" s="1" t="n"/>
      <c r="G6" s="1" t="n"/>
      <c r="H6" s="1" t="n"/>
      <c r="I6" s="1" t="n"/>
      <c r="J6" s="1" t="n"/>
    </row>
    <row r="7">
      <c r="A7" s="1" t="n"/>
      <c r="B7" s="1" t="n"/>
      <c r="C7" s="1" t="n"/>
      <c r="D7" s="1" t="n"/>
      <c r="E7" s="1" t="n"/>
      <c r="F7" s="1" t="n"/>
      <c r="G7" s="1" t="n"/>
      <c r="H7" s="1" t="n"/>
      <c r="I7" s="1" t="n"/>
      <c r="J7" s="1" t="n"/>
    </row>
    <row r="8">
      <c r="A8" s="1" t="n"/>
      <c r="B8" s="1" t="n"/>
      <c r="C8" s="1" t="n"/>
      <c r="D8" s="1" t="n"/>
      <c r="E8" s="1" t="n"/>
      <c r="F8" s="1" t="n"/>
      <c r="G8" s="1" t="n"/>
      <c r="H8" s="1" t="n"/>
      <c r="I8" s="1" t="n"/>
      <c r="J8" s="1" t="n"/>
    </row>
    <row r="9">
      <c r="A9" s="2" t="n"/>
      <c r="B9" s="2" t="n"/>
      <c r="C9" s="2" t="n"/>
      <c r="D9" s="2" t="n"/>
      <c r="E9" s="2" t="n"/>
      <c r="F9" s="2" t="n"/>
      <c r="G9" s="2" t="n"/>
      <c r="H9" s="2" t="n"/>
      <c r="I9" s="2" t="n"/>
      <c r="J9" s="2" t="n"/>
    </row>
    <row r="10">
      <c r="A10" s="2" t="n"/>
      <c r="B10" s="3" t="inlineStr">
        <is>
          <t>Candlestick reader</t>
        </is>
      </c>
      <c r="C10" s="2" t="n"/>
      <c r="D10" s="2" t="n"/>
      <c r="E10" s="2" t="n"/>
      <c r="F10" s="2" t="n"/>
      <c r="G10" s="2" t="n"/>
      <c r="H10" s="2" t="n"/>
      <c r="I10" s="2" t="n"/>
      <c r="J10" s="2" t="n"/>
    </row>
    <row r="11">
      <c r="A11" s="2" t="n"/>
      <c r="B11" s="4" t="inlineStr">
        <is>
          <t>Type one candle's open, high, low and close; read its body, wicks and the shape traders name. Illustrative prices only.</t>
        </is>
      </c>
      <c r="C11" s="2" t="n"/>
      <c r="D11" s="2" t="n"/>
      <c r="E11" s="2" t="n"/>
      <c r="F11" s="2" t="n"/>
      <c r="G11" s="2" t="n"/>
      <c r="H11" s="2" t="n"/>
      <c r="I11" s="2" t="n"/>
      <c r="J11" s="2" t="n"/>
    </row>
    <row r="12">
      <c r="A12" s="2" t="n"/>
      <c r="B12" s="5" t="inlineStr">
        <is>
          <t>v1.0 · 4 November 2026 · rules last verified 4 November 2026</t>
        </is>
      </c>
      <c r="C12" s="2" t="n"/>
      <c r="D12" s="2" t="n"/>
      <c r="E12" s="2" t="n"/>
      <c r="F12" s="2" t="n"/>
      <c r="G12" s="2" t="n"/>
      <c r="H12" s="2" t="n"/>
      <c r="I12" s="2" t="n"/>
      <c r="J12" s="2" t="n"/>
    </row>
    <row r="13">
      <c r="A13" s="2" t="n"/>
      <c r="B13" s="2" t="n"/>
      <c r="C13" s="2" t="n"/>
      <c r="D13" s="2" t="n"/>
      <c r="E13" s="2" t="n"/>
      <c r="F13" s="2" t="n"/>
      <c r="G13" s="2" t="n"/>
      <c r="H13" s="2" t="n"/>
      <c r="I13" s="2" t="n"/>
      <c r="J13" s="2" t="n"/>
    </row>
    <row r="14">
      <c r="A14" s="2" t="n"/>
      <c r="B14" s="6" t="inlineStr">
        <is>
          <t>Big-world economics, counted in loose change.</t>
        </is>
      </c>
      <c r="C14" s="2" t="n"/>
      <c r="D14" s="2" t="n"/>
      <c r="E14" s="2" t="n"/>
      <c r="F14" s="2" t="n"/>
      <c r="G14" s="2" t="n"/>
      <c r="H14" s="2" t="n"/>
      <c r="I14" s="2" t="n"/>
      <c r="J14" s="2" t="n"/>
    </row>
    <row r="15">
      <c r="A15" s="2" t="n"/>
      <c r="B15" s="2" t="n"/>
      <c r="C15" s="2" t="n"/>
      <c r="D15" s="2" t="n"/>
      <c r="E15" s="2" t="n"/>
      <c r="F15" s="2" t="n"/>
      <c r="G15" s="2" t="n"/>
      <c r="H15" s="2" t="n"/>
      <c r="I15" s="2" t="n"/>
      <c r="J15" s="2" t="n"/>
    </row>
    <row r="16">
      <c r="A16" s="2" t="n"/>
      <c r="B16" s="7" t="inlineStr">
        <is>
          <t>How to use it</t>
        </is>
      </c>
      <c r="C16" s="2" t="n"/>
      <c r="D16" s="2" t="n"/>
      <c r="E16" s="2" t="n"/>
      <c r="F16" s="2" t="n"/>
      <c r="G16" s="2" t="n"/>
      <c r="H16" s="2" t="n"/>
      <c r="I16" s="2" t="n"/>
      <c r="J16" s="2" t="n"/>
    </row>
    <row r="17">
      <c r="A17" s="2" t="n"/>
      <c r="B17" s="8" t="inlineStr">
        <is>
          <t>1. Open the Calculator tab and replace the example numbers in the yellow cells.</t>
        </is>
      </c>
      <c r="C17" s="2" t="n"/>
      <c r="D17" s="2" t="n"/>
      <c r="E17" s="2" t="n"/>
      <c r="F17" s="2" t="n"/>
      <c r="G17" s="2" t="n"/>
      <c r="H17" s="2" t="n"/>
      <c r="I17" s="2" t="n"/>
      <c r="J17" s="2" t="n"/>
    </row>
    <row r="18">
      <c r="A18" s="2" t="n"/>
      <c r="B18" s="8" t="inlineStr">
        <is>
          <t>2. Read your results in the blue cells.</t>
        </is>
      </c>
      <c r="C18" s="2" t="n"/>
      <c r="D18" s="2" t="n"/>
      <c r="E18" s="2" t="n"/>
      <c r="F18" s="2" t="n"/>
      <c r="G18" s="2" t="n"/>
      <c r="H18" s="2" t="n"/>
      <c r="I18" s="2" t="n"/>
      <c r="J18" s="2" t="n"/>
    </row>
    <row r="19">
      <c r="A19" s="2" t="n"/>
      <c r="B19" s="8" t="inlineStr">
        <is>
          <t>3. The Rules tab lists every figure with its official source. Test cases has our checked examples.</t>
        </is>
      </c>
      <c r="C19" s="2" t="n"/>
      <c r="D19" s="2" t="n"/>
      <c r="E19" s="2" t="n"/>
      <c r="F19" s="2" t="n"/>
      <c r="G19" s="2" t="n"/>
      <c r="H19" s="2" t="n"/>
      <c r="I19" s="2" t="n"/>
      <c r="J19" s="2" t="n"/>
    </row>
    <row r="20">
      <c r="A20" s="2" t="n"/>
      <c r="B20" s="2" t="n"/>
      <c r="C20" s="2" t="n"/>
      <c r="D20" s="2" t="n"/>
      <c r="E20" s="2" t="n"/>
      <c r="F20" s="2" t="n"/>
      <c r="G20" s="2" t="n"/>
      <c r="H20" s="2" t="n"/>
      <c r="I20" s="2" t="n"/>
      <c r="J20" s="2" t="n"/>
    </row>
    <row r="21">
      <c r="A21" s="2" t="n"/>
      <c r="B21" s="9" t="inlineStr">
        <is>
          <t>Like this? One method and one free tool, every Sunday.</t>
        </is>
      </c>
      <c r="C21" s="2" t="n"/>
      <c r="D21" s="2" t="n"/>
      <c r="E21" s="2" t="n"/>
      <c r="F21" s="2" t="n"/>
      <c r="G21" s="2" t="n"/>
      <c r="H21" s="2" t="n"/>
      <c r="I21" s="2" t="n"/>
      <c r="J21" s="2" t="n"/>
    </row>
    <row r="22">
      <c r="A22" s="2" t="n"/>
      <c r="B22" s="10" t="inlineStr">
        <is>
          <t>Subscribe free at chillartheory.com</t>
        </is>
      </c>
      <c r="C22" s="2" t="n"/>
      <c r="D22" s="2" t="n"/>
      <c r="E22" s="2" t="n"/>
      <c r="F22" s="2" t="n"/>
      <c r="G22" s="2" t="n"/>
      <c r="H22" s="2" t="n"/>
      <c r="I22" s="2" t="n"/>
      <c r="J22" s="2" t="n"/>
    </row>
    <row r="23">
      <c r="A23" s="2" t="n"/>
      <c r="B23" s="11" t="inlineStr">
        <is>
          <t>The live tool: https://chillartheory.com/tools/candlestick-reading-claude/</t>
        </is>
      </c>
      <c r="C23" s="2" t="n"/>
      <c r="D23" s="2" t="n"/>
      <c r="E23" s="2" t="n"/>
      <c r="F23" s="2" t="n"/>
      <c r="G23" s="2" t="n"/>
      <c r="H23" s="2" t="n"/>
      <c r="I23" s="2" t="n"/>
      <c r="J23" s="2" t="n"/>
    </row>
    <row r="24">
      <c r="A24" s="2" t="n"/>
      <c r="B24" s="2" t="n"/>
      <c r="C24" s="2" t="n"/>
      <c r="D24" s="2" t="n"/>
      <c r="E24" s="2" t="n"/>
      <c r="F24" s="2" t="n"/>
      <c r="G24" s="2" t="n"/>
      <c r="H24" s="2" t="n"/>
      <c r="I24" s="2" t="n"/>
      <c r="J24" s="2" t="n"/>
    </row>
    <row r="25">
      <c r="A25" s="2" t="n"/>
      <c r="B25" s="12" t="inlineStr">
        <is>
          <t>Made by Team Chillar Theory. Free under CC BY 4.0: reuse with credit and a link.</t>
        </is>
      </c>
      <c r="C25" s="2" t="n"/>
      <c r="D25" s="2" t="n"/>
      <c r="E25" s="2" t="n"/>
      <c r="F25" s="2" t="n"/>
      <c r="G25" s="2" t="n"/>
      <c r="H25" s="2" t="n"/>
      <c r="I25" s="2" t="n"/>
      <c r="J25" s="2" t="n"/>
    </row>
    <row r="26">
      <c r="A26" s="2" t="n"/>
      <c r="B26" s="13" t="inlineStr">
        <is>
          <t>This newsletter is for education only. It is not investment, tax or legal advice and does not recommend any security or product. Do your own research or consult a registered professional.</t>
        </is>
      </c>
      <c r="C26" s="2" t="n"/>
      <c r="D26" s="2" t="n"/>
      <c r="E26" s="2" t="n"/>
      <c r="F26" s="2" t="n"/>
      <c r="G26" s="2" t="n"/>
      <c r="H26" s="2" t="n"/>
      <c r="I26" s="2" t="n"/>
      <c r="J26" s="2" t="n"/>
    </row>
    <row r="27">
      <c r="A27" s="2" t="n"/>
      <c r="B27" s="2" t="n"/>
      <c r="C27" s="2" t="n"/>
      <c r="D27" s="2" t="n"/>
      <c r="E27" s="2" t="n"/>
      <c r="F27" s="2" t="n"/>
      <c r="G27" s="2" t="n"/>
      <c r="H27" s="2" t="n"/>
      <c r="I27" s="2" t="n"/>
      <c r="J27" s="2" t="n"/>
    </row>
    <row r="28">
      <c r="A28" s="2" t="n"/>
      <c r="B28" s="2" t="n"/>
      <c r="C28" s="2" t="n"/>
      <c r="D28" s="2" t="n"/>
      <c r="E28" s="2" t="n"/>
      <c r="F28" s="2" t="n"/>
      <c r="G28" s="2" t="n"/>
      <c r="H28" s="2" t="n"/>
      <c r="I28" s="2" t="n"/>
      <c r="J28" s="2" t="n"/>
    </row>
    <row r="29">
      <c r="A29" s="2" t="n"/>
      <c r="B29" s="2" t="n"/>
      <c r="C29" s="2" t="n"/>
      <c r="D29" s="2" t="n"/>
      <c r="E29" s="2" t="n"/>
      <c r="F29" s="2" t="n"/>
      <c r="G29" s="2" t="n"/>
      <c r="H29" s="2" t="n"/>
      <c r="I29" s="2" t="n"/>
      <c r="J29" s="2" t="n"/>
    </row>
    <row r="30">
      <c r="A30" s="2" t="n"/>
      <c r="B30" s="2" t="n"/>
      <c r="C30" s="2" t="n"/>
      <c r="D30" s="2" t="n"/>
      <c r="E30" s="2" t="n"/>
      <c r="F30" s="2" t="n"/>
      <c r="G30" s="2" t="n"/>
      <c r="H30" s="2" t="n"/>
      <c r="I30" s="2" t="n"/>
      <c r="J30" s="2" t="n"/>
    </row>
    <row r="31">
      <c r="A31" s="2" t="n"/>
      <c r="B31" s="2" t="n"/>
      <c r="C31" s="2" t="n"/>
      <c r="D31" s="2" t="n"/>
      <c r="E31" s="2" t="n"/>
      <c r="F31" s="2" t="n"/>
      <c r="G31" s="2" t="n"/>
      <c r="H31" s="2" t="n"/>
      <c r="I31" s="2" t="n"/>
      <c r="J31" s="2" t="n"/>
    </row>
    <row r="32">
      <c r="A32" s="2" t="n"/>
      <c r="B32" s="2" t="n"/>
      <c r="C32" s="2" t="n"/>
      <c r="D32" s="2" t="n"/>
      <c r="E32" s="2" t="n"/>
      <c r="F32" s="2" t="n"/>
      <c r="G32" s="2" t="n"/>
      <c r="H32" s="2" t="n"/>
      <c r="I32" s="2" t="n"/>
      <c r="J32" s="2" t="n"/>
    </row>
    <row r="33">
      <c r="A33" s="2" t="n"/>
      <c r="B33" s="2" t="n"/>
      <c r="C33" s="2" t="n"/>
      <c r="D33" s="2" t="n"/>
      <c r="E33" s="2" t="n"/>
      <c r="F33" s="2" t="n"/>
      <c r="G33" s="2" t="n"/>
      <c r="H33" s="2" t="n"/>
      <c r="I33" s="2" t="n"/>
      <c r="J33" s="2" t="n"/>
    </row>
    <row r="34">
      <c r="A34" s="2" t="n"/>
      <c r="B34" s="2" t="n"/>
      <c r="C34" s="2" t="n"/>
      <c r="D34" s="2" t="n"/>
      <c r="E34" s="2" t="n"/>
      <c r="F34" s="2" t="n"/>
      <c r="G34" s="2" t="n"/>
      <c r="H34" s="2" t="n"/>
      <c r="I34" s="2" t="n"/>
      <c r="J34" s="2" t="n"/>
    </row>
    <row r="35">
      <c r="A35" s="2" t="n"/>
      <c r="B35" s="2" t="n"/>
      <c r="C35" s="2" t="n"/>
      <c r="D35" s="2" t="n"/>
      <c r="E35" s="2" t="n"/>
      <c r="F35" s="2" t="n"/>
      <c r="G35" s="2" t="n"/>
      <c r="H35" s="2" t="n"/>
      <c r="I35" s="2" t="n"/>
      <c r="J35" s="2" t="n"/>
    </row>
    <row r="36">
      <c r="A36" s="2" t="n"/>
      <c r="B36" s="2" t="n"/>
      <c r="C36" s="2" t="n"/>
      <c r="D36" s="2" t="n"/>
      <c r="E36" s="2" t="n"/>
      <c r="F36" s="2" t="n"/>
      <c r="G36" s="2" t="n"/>
      <c r="H36" s="2" t="n"/>
      <c r="I36" s="2" t="n"/>
      <c r="J36" s="2" t="n"/>
    </row>
    <row r="37">
      <c r="A37" s="2" t="n"/>
      <c r="B37" s="2" t="n"/>
      <c r="C37" s="2" t="n"/>
      <c r="D37" s="2" t="n"/>
      <c r="E37" s="2" t="n"/>
      <c r="F37" s="2" t="n"/>
      <c r="G37" s="2" t="n"/>
      <c r="H37" s="2" t="n"/>
      <c r="I37" s="2" t="n"/>
      <c r="J37" s="2" t="n"/>
    </row>
    <row r="38">
      <c r="A38" s="2" t="n"/>
      <c r="B38" s="2" t="n"/>
      <c r="C38" s="2" t="n"/>
      <c r="D38" s="2" t="n"/>
      <c r="E38" s="2" t="n"/>
      <c r="F38" s="2" t="n"/>
      <c r="G38" s="2" t="n"/>
      <c r="H38" s="2" t="n"/>
      <c r="I38" s="2" t="n"/>
      <c r="J38" s="2" t="n"/>
    </row>
    <row r="39">
      <c r="A39" s="2" t="n"/>
      <c r="B39" s="2" t="n"/>
      <c r="C39" s="2" t="n"/>
      <c r="D39" s="2" t="n"/>
      <c r="E39" s="2" t="n"/>
      <c r="F39" s="2" t="n"/>
      <c r="G39" s="2" t="n"/>
      <c r="H39" s="2" t="n"/>
      <c r="I39" s="2" t="n"/>
      <c r="J39" s="2" t="n"/>
    </row>
  </sheetData>
  <hyperlinks>
    <hyperlink xmlns:r="http://schemas.openxmlformats.org/officeDocument/2006/relationships" ref="B22" r:id="rId1"/>
    <hyperlink xmlns:r="http://schemas.openxmlformats.org/officeDocument/2006/relationships" ref="B23" r:id="rId2"/>
  </hyperlinks>
  <pageMargins left="0.75" right="0.75" top="1" bottom="1" header="0.5" footer="0.5"/>
  <pageSetup orientation="landscape" fitToHeight="0" fitToWidth="1"/>
  <drawing xmlns:r="http://schemas.openxmlformats.org/officeDocument/2006/relationships" r:id="rId3"/>
</worksheet>
</file>

<file path=xl/worksheets/sheet2.xml><?xml version="1.0" encoding="utf-8"?>
<worksheet xmlns="http://schemas.openxmlformats.org/spreadsheetml/2006/main">
  <sheetPr>
    <outlinePr summaryBelow="1" summaryRight="1"/>
    <pageSetUpPr fitToPage="1"/>
  </sheetPr>
  <dimension ref="A1:A11"/>
  <sheetViews>
    <sheetView showGridLines="0" workbookViewId="0">
      <selection activeCell="A1" sqref="A1"/>
    </sheetView>
  </sheetViews>
  <sheetFormatPr baseColWidth="8" defaultRowHeight="15"/>
  <cols>
    <col width="120" customWidth="1" min="1" max="1"/>
  </cols>
  <sheetData>
    <row r="1">
      <c r="A1" s="14" t="inlineStr">
        <is>
          <t>How to use this sheet</t>
        </is>
      </c>
    </row>
    <row r="2">
      <c r="A2" s="15" t="inlineStr"/>
    </row>
    <row r="3">
      <c r="A3" s="15" t="inlineStr">
        <is>
          <t>Yellow cells on the Calculator tab are yours to change. Everything else is a formula: if you overwrite one, download a fresh copy.</t>
        </is>
      </c>
    </row>
    <row r="4">
      <c r="A4" s="15" t="inlineStr">
        <is>
          <t>Type the open, high, low and close of any candle into the yellow cells (hover over a candle in your charting tool to see them).</t>
        </is>
      </c>
    </row>
    <row r="5">
      <c r="A5" s="15" t="inlineStr">
        <is>
          <t>The blue cells show the shape traders would name, by our rule, and the colour and body. Below them: each wick and the range.</t>
        </is>
      </c>
    </row>
    <row r="6">
      <c r="A6" s="15" t="inlineStr">
        <is>
          <t>The Prices tab has 20 made-up days, every candle worked out the same way. Chart them to see the shapes.</t>
        </is>
      </c>
    </row>
    <row r="7">
      <c r="A7" s="15" t="inlineStr"/>
    </row>
    <row r="8">
      <c r="A8" s="14" t="inlineStr">
        <is>
          <t>What it doesn't do</t>
        </is>
      </c>
    </row>
    <row r="9">
      <c r="A9" s="15" t="inlineStr">
        <is>
          <t>Fetch prices, name a security, judge a trend, or say what a price will do. Research on candlestick patterns is mixed; see the live page.</t>
        </is>
      </c>
    </row>
    <row r="10">
      <c r="A10" s="15" t="inlineStr"/>
    </row>
    <row r="11">
      <c r="A11" s="15" t="inlineStr">
        <is>
          <t>A candle records what happened; it doesn't forecast. Shape names follow our stated teaching rule. This newsletter is for education only. It is not investment, tax or legal advice and does not recommend any security or product. Do your own research or consult a registered professional.</t>
        </is>
      </c>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72" customWidth="1" min="1" max="1"/>
    <col width="22" customWidth="1" min="2" max="2"/>
    <col width="70" customWidth="1" min="3" max="3"/>
  </cols>
  <sheetData>
    <row r="1">
      <c r="A1" s="16" t="inlineStr">
        <is>
          <t>Read one candle</t>
        </is>
      </c>
    </row>
    <row r="2">
      <c r="A2" s="17" t="inlineStr">
        <is>
          <t>Type your numbers in the yellow cells (column B). Everything else is a formula. Example values are filled in: replace them.</t>
        </is>
      </c>
    </row>
    <row r="4">
      <c r="A4" s="18" t="inlineStr">
        <is>
          <t>YOUR NUMBERS</t>
        </is>
      </c>
    </row>
    <row r="5">
      <c r="A5" s="19" t="inlineStr">
        <is>
          <t>Open</t>
        </is>
      </c>
      <c r="B5" s="20" t="n">
        <v>99.8</v>
      </c>
      <c r="C5" s="21" t="inlineStr">
        <is>
          <t>Where the period started.</t>
        </is>
      </c>
    </row>
    <row r="6">
      <c r="A6" s="19" t="inlineStr">
        <is>
          <t>High</t>
        </is>
      </c>
      <c r="B6" s="20" t="n">
        <v>101.2</v>
      </c>
      <c r="C6" s="21" t="inlineStr">
        <is>
          <t>The highest price in the period.</t>
        </is>
      </c>
    </row>
    <row r="7">
      <c r="A7" s="19" t="inlineStr">
        <is>
          <t>Low</t>
        </is>
      </c>
      <c r="B7" s="20" t="n">
        <v>97.2</v>
      </c>
      <c r="C7" s="21" t="inlineStr">
        <is>
          <t>The lowest price in the period.</t>
        </is>
      </c>
    </row>
    <row r="8">
      <c r="A8" s="19" t="inlineStr">
        <is>
          <t>Close</t>
        </is>
      </c>
      <c r="B8" s="20" t="n">
        <v>101</v>
      </c>
      <c r="C8" s="21" t="inlineStr">
        <is>
          <t>Where the period ended.</t>
        </is>
      </c>
    </row>
    <row r="10">
      <c r="A10" s="18" t="inlineStr">
        <is>
          <t>THE WORKING (formulas, don't type here)</t>
        </is>
      </c>
    </row>
    <row r="11">
      <c r="A11" s="22" t="inlineStr">
        <is>
          <t>SHAPE, BY OUR TEACHING RULE</t>
        </is>
      </c>
      <c r="B11" s="23">
        <f>IF($B$17=0,"No movement",IF($B$14/$B$17&lt;=Rules!$B$5,"Doji-like",IF(AND($B$16&gt;=Rules!$B$6*$B$14,$B$15&lt;=$B$14),"Long lower wick (hammer shape)",IF(AND($B$15&gt;=Rules!$B$6*$B$14,$B$16&lt;=$B$14),"Long upper wick (shooting-star shape)",IF($B$14/$B$17&gt;=Rules!$B$7,"Long body","Ordinary")))))</f>
        <v/>
      </c>
    </row>
    <row r="12">
      <c r="A12" s="22" t="inlineStr">
        <is>
          <t>Colour</t>
        </is>
      </c>
      <c r="B12" s="23">
        <f>IF($B$8&gt;$B$5,"green",IF($B$8&lt;$B$5,"red","flat"))</f>
        <v/>
      </c>
    </row>
    <row r="13">
      <c r="A13" s="24" t="inlineStr">
        <is>
          <t>Do the four prices make sense?</t>
        </is>
      </c>
      <c r="B13" s="25">
        <f>IF(AND($B$6&gt;=MAX($B$5,$B$8),$B$7&lt;=MIN($B$5,$B$8)),"yes","no: the high must be the highest and the low the lowest")</f>
        <v/>
      </c>
    </row>
    <row r="14">
      <c r="A14" s="22" t="inlineStr">
        <is>
          <t>Body: open to close</t>
        </is>
      </c>
      <c r="B14" s="26">
        <f>ROUND(ABS($B$8-$B$5),4)</f>
        <v/>
      </c>
    </row>
    <row r="15">
      <c r="A15" s="24" t="inlineStr">
        <is>
          <t>Upper wick: high minus the top of the body</t>
        </is>
      </c>
      <c r="B15" s="27">
        <f>ROUND($B$6-MAX($B$5,$B$8),4)</f>
        <v/>
      </c>
    </row>
    <row r="16">
      <c r="A16" s="24" t="inlineStr">
        <is>
          <t>Lower wick: bottom of the body minus the low</t>
        </is>
      </c>
      <c r="B16" s="27">
        <f>ROUND(MIN($B$5,$B$8)-$B$7,4)</f>
        <v/>
      </c>
    </row>
    <row r="17">
      <c r="A17" s="24" t="inlineStr">
        <is>
          <t>Range: high minus low</t>
        </is>
      </c>
      <c r="B17" s="27">
        <f>ROUND($B$6-$B$7,4)</f>
        <v/>
      </c>
    </row>
    <row r="18">
      <c r="A18" s="24" t="inlineStr">
        <is>
          <t>Body as a share of the range</t>
        </is>
      </c>
      <c r="B18" s="28">
        <f>IF($B$17=0,0,$B$14/$B$17)</f>
        <v/>
      </c>
    </row>
    <row r="19">
      <c r="A19" s="24" t="inlineStr">
        <is>
          <t>Change, close minus open</t>
        </is>
      </c>
      <c r="B19" s="29">
        <f>$B$8-$B$5</f>
        <v/>
      </c>
    </row>
    <row r="21">
      <c r="A21" s="30" t="inlineStr">
        <is>
          <t>Our calculation. This newsletter is for education only. It is not investment, tax or legal advice and does not recommend any security or product. Do your own research or consult a registered professional.</t>
        </is>
      </c>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M23"/>
  <sheetViews>
    <sheetView workbookViewId="0">
      <selection activeCell="A1" sqref="A1"/>
    </sheetView>
  </sheetViews>
  <sheetFormatPr baseColWidth="8" defaultRowHeight="15"/>
  <cols>
    <col width="6" customWidth="1" min="1" max="1"/>
    <col width="9" customWidth="1" min="2" max="2"/>
    <col width="9" customWidth="1" min="3" max="3"/>
    <col width="9" customWidth="1" min="4" max="4"/>
    <col width="9" customWidth="1" min="5" max="5"/>
    <col width="10" customWidth="1" min="6" max="6"/>
    <col width="8" customWidth="1" min="7" max="7"/>
    <col width="8" customWidth="1" min="8" max="8"/>
    <col width="10" customWidth="1" min="9" max="9"/>
    <col width="10" customWidth="1" min="10" max="10"/>
    <col width="8" customWidth="1" min="11" max="11"/>
    <col width="14" customWidth="1" min="12" max="12"/>
    <col width="36" customWidth="1" min="13" max="13"/>
  </cols>
  <sheetData>
    <row r="1">
      <c r="A1" s="31" t="inlineStr">
        <is>
          <t>Example stock (made up): 20 illustrative trading days. Every column after Volume is a formula.</t>
        </is>
      </c>
    </row>
    <row r="2">
      <c r="A2" s="17" t="inlineStr">
        <is>
          <t>To chart it: select Open to Close (B4:E23), then Insert → Chart → Candlestick (Google Sheets) or Stock (Excel).</t>
        </is>
      </c>
    </row>
    <row r="3">
      <c r="A3" s="32" t="inlineStr">
        <is>
          <t>Day</t>
        </is>
      </c>
      <c r="B3" s="32" t="inlineStr">
        <is>
          <t>Open</t>
        </is>
      </c>
      <c r="C3" s="32" t="inlineStr">
        <is>
          <t>High</t>
        </is>
      </c>
      <c r="D3" s="32" t="inlineStr">
        <is>
          <t>Low</t>
        </is>
      </c>
      <c r="E3" s="32" t="inlineStr">
        <is>
          <t>Close</t>
        </is>
      </c>
      <c r="F3" s="32" t="inlineStr">
        <is>
          <t>Volume</t>
        </is>
      </c>
      <c r="G3" s="32" t="inlineStr">
        <is>
          <t>Colour</t>
        </is>
      </c>
      <c r="H3" s="32" t="inlineStr">
        <is>
          <t>Body</t>
        </is>
      </c>
      <c r="I3" s="32" t="inlineStr">
        <is>
          <t>Upper wick</t>
        </is>
      </c>
      <c r="J3" s="32" t="inlineStr">
        <is>
          <t>Lower wick</t>
        </is>
      </c>
      <c r="K3" s="32" t="inlineStr">
        <is>
          <t>Range</t>
        </is>
      </c>
      <c r="L3" s="32" t="inlineStr">
        <is>
          <t>Body % of range</t>
        </is>
      </c>
      <c r="M3" s="32" t="inlineStr">
        <is>
          <t>Shape (our rule)</t>
        </is>
      </c>
    </row>
    <row r="4">
      <c r="A4" s="24" t="n">
        <v>1</v>
      </c>
      <c r="B4" s="33" t="n">
        <v>100</v>
      </c>
      <c r="C4" s="33" t="n">
        <v>102</v>
      </c>
      <c r="D4" s="33" t="n">
        <v>99</v>
      </c>
      <c r="E4" s="33" t="n">
        <v>101.5</v>
      </c>
      <c r="F4" s="34" t="n">
        <v>41000</v>
      </c>
      <c r="G4" s="24">
        <f>IF(E4&gt;B4,"green",IF(E4&lt;B4,"red","flat"))</f>
        <v/>
      </c>
      <c r="H4" s="33">
        <f>ROUND(ABS(E4-B4),4)</f>
        <v/>
      </c>
      <c r="I4" s="33">
        <f>ROUND(C4-MAX(B4,E4),4)</f>
        <v/>
      </c>
      <c r="J4" s="33">
        <f>ROUND(MIN(B4,E4)-D4,4)</f>
        <v/>
      </c>
      <c r="K4" s="33">
        <f>ROUND(C4-D4,4)</f>
        <v/>
      </c>
      <c r="L4" s="35">
        <f>IF(K4=0,0,H4/K4)</f>
        <v/>
      </c>
      <c r="M4" s="24">
        <f>IF(K4=0,"No movement",IF(H4/K4&lt;=Rules!$B$5,"Doji-like",IF(AND(J4&gt;=Rules!$B$6*H4,I4&lt;=H4),"Long lower wick (hammer shape)",IF(AND(I4&gt;=Rules!$B$6*H4,J4&lt;=H4),"Long upper wick (shooting-star shape)",IF(H4/K4&gt;=Rules!$B$7,"Long body","Ordinary")))))</f>
        <v/>
      </c>
    </row>
    <row r="5">
      <c r="A5" s="24" t="n">
        <v>2</v>
      </c>
      <c r="B5" s="33" t="n">
        <v>101.5</v>
      </c>
      <c r="C5" s="33" t="n">
        <v>103</v>
      </c>
      <c r="D5" s="33" t="n">
        <v>101</v>
      </c>
      <c r="E5" s="33" t="n">
        <v>102.6</v>
      </c>
      <c r="F5" s="34" t="n">
        <v>38500</v>
      </c>
      <c r="G5" s="24">
        <f>IF(E5&gt;B5,"green",IF(E5&lt;B5,"red","flat"))</f>
        <v/>
      </c>
      <c r="H5" s="33">
        <f>ROUND(ABS(E5-B5),4)</f>
        <v/>
      </c>
      <c r="I5" s="33">
        <f>ROUND(C5-MAX(B5,E5),4)</f>
        <v/>
      </c>
      <c r="J5" s="33">
        <f>ROUND(MIN(B5,E5)-D5,4)</f>
        <v/>
      </c>
      <c r="K5" s="33">
        <f>ROUND(C5-D5,4)</f>
        <v/>
      </c>
      <c r="L5" s="35">
        <f>IF(K5=0,0,H5/K5)</f>
        <v/>
      </c>
      <c r="M5" s="24">
        <f>IF(K5=0,"No movement",IF(H5/K5&lt;=Rules!$B$5,"Doji-like",IF(AND(J5&gt;=Rules!$B$6*H5,I5&lt;=H5),"Long lower wick (hammer shape)",IF(AND(I5&gt;=Rules!$B$6*H5,J5&lt;=H5),"Long upper wick (shooting-star shape)",IF(H5/K5&gt;=Rules!$B$7,"Long body","Ordinary")))))</f>
        <v/>
      </c>
    </row>
    <row r="6">
      <c r="A6" s="24" t="n">
        <v>3</v>
      </c>
      <c r="B6" s="33" t="n">
        <v>102.6</v>
      </c>
      <c r="C6" s="33" t="n">
        <v>106</v>
      </c>
      <c r="D6" s="33" t="n">
        <v>102.4</v>
      </c>
      <c r="E6" s="33" t="n">
        <v>105.7</v>
      </c>
      <c r="F6" s="34" t="n">
        <v>96000</v>
      </c>
      <c r="G6" s="24">
        <f>IF(E6&gt;B6,"green",IF(E6&lt;B6,"red","flat"))</f>
        <v/>
      </c>
      <c r="H6" s="33">
        <f>ROUND(ABS(E6-B6),4)</f>
        <v/>
      </c>
      <c r="I6" s="33">
        <f>ROUND(C6-MAX(B6,E6),4)</f>
        <v/>
      </c>
      <c r="J6" s="33">
        <f>ROUND(MIN(B6,E6)-D6,4)</f>
        <v/>
      </c>
      <c r="K6" s="33">
        <f>ROUND(C6-D6,4)</f>
        <v/>
      </c>
      <c r="L6" s="35">
        <f>IF(K6=0,0,H6/K6)</f>
        <v/>
      </c>
      <c r="M6" s="24">
        <f>IF(K6=0,"No movement",IF(H6/K6&lt;=Rules!$B$5,"Doji-like",IF(AND(J6&gt;=Rules!$B$6*H6,I6&lt;=H6),"Long lower wick (hammer shape)",IF(AND(I6&gt;=Rules!$B$6*H6,J6&lt;=H6),"Long upper wick (shooting-star shape)",IF(H6/K6&gt;=Rules!$B$7,"Long body","Ordinary")))))</f>
        <v/>
      </c>
    </row>
    <row r="7">
      <c r="A7" s="24" t="n">
        <v>4</v>
      </c>
      <c r="B7" s="33" t="n">
        <v>105.7</v>
      </c>
      <c r="C7" s="33" t="n">
        <v>106.2</v>
      </c>
      <c r="D7" s="33" t="n">
        <v>104.9</v>
      </c>
      <c r="E7" s="33" t="n">
        <v>105.1</v>
      </c>
      <c r="F7" s="34" t="n">
        <v>52000</v>
      </c>
      <c r="G7" s="24">
        <f>IF(E7&gt;B7,"green",IF(E7&lt;B7,"red","flat"))</f>
        <v/>
      </c>
      <c r="H7" s="33">
        <f>ROUND(ABS(E7-B7),4)</f>
        <v/>
      </c>
      <c r="I7" s="33">
        <f>ROUND(C7-MAX(B7,E7),4)</f>
        <v/>
      </c>
      <c r="J7" s="33">
        <f>ROUND(MIN(B7,E7)-D7,4)</f>
        <v/>
      </c>
      <c r="K7" s="33">
        <f>ROUND(C7-D7,4)</f>
        <v/>
      </c>
      <c r="L7" s="35">
        <f>IF(K7=0,0,H7/K7)</f>
        <v/>
      </c>
      <c r="M7" s="24">
        <f>IF(K7=0,"No movement",IF(H7/K7&lt;=Rules!$B$5,"Doji-like",IF(AND(J7&gt;=Rules!$B$6*H7,I7&lt;=H7),"Long lower wick (hammer shape)",IF(AND(I7&gt;=Rules!$B$6*H7,J7&lt;=H7),"Long upper wick (shooting-star shape)",IF(H7/K7&gt;=Rules!$B$7,"Long body","Ordinary")))))</f>
        <v/>
      </c>
    </row>
    <row r="8">
      <c r="A8" s="24" t="n">
        <v>5</v>
      </c>
      <c r="B8" s="33" t="n">
        <v>105.2</v>
      </c>
      <c r="C8" s="33" t="n">
        <v>106</v>
      </c>
      <c r="D8" s="33" t="n">
        <v>104.4</v>
      </c>
      <c r="E8" s="33" t="n">
        <v>105.25</v>
      </c>
      <c r="F8" s="34" t="n">
        <v>47000</v>
      </c>
      <c r="G8" s="24">
        <f>IF(E8&gt;B8,"green",IF(E8&lt;B8,"red","flat"))</f>
        <v/>
      </c>
      <c r="H8" s="33">
        <f>ROUND(ABS(E8-B8),4)</f>
        <v/>
      </c>
      <c r="I8" s="33">
        <f>ROUND(C8-MAX(B8,E8),4)</f>
        <v/>
      </c>
      <c r="J8" s="33">
        <f>ROUND(MIN(B8,E8)-D8,4)</f>
        <v/>
      </c>
      <c r="K8" s="33">
        <f>ROUND(C8-D8,4)</f>
        <v/>
      </c>
      <c r="L8" s="35">
        <f>IF(K8=0,0,H8/K8)</f>
        <v/>
      </c>
      <c r="M8" s="24">
        <f>IF(K8=0,"No movement",IF(H8/K8&lt;=Rules!$B$5,"Doji-like",IF(AND(J8&gt;=Rules!$B$6*H8,I8&lt;=H8),"Long lower wick (hammer shape)",IF(AND(I8&gt;=Rules!$B$6*H8,J8&lt;=H8),"Long upper wick (shooting-star shape)",IF(H8/K8&gt;=Rules!$B$7,"Long body","Ordinary")))))</f>
        <v/>
      </c>
    </row>
    <row r="9">
      <c r="A9" s="24" t="n">
        <v>6</v>
      </c>
      <c r="B9" s="33" t="n">
        <v>105</v>
      </c>
      <c r="C9" s="33" t="n">
        <v>105.3</v>
      </c>
      <c r="D9" s="33" t="n">
        <v>101.2</v>
      </c>
      <c r="E9" s="33" t="n">
        <v>101.6</v>
      </c>
      <c r="F9" s="34" t="n">
        <v>88000</v>
      </c>
      <c r="G9" s="24">
        <f>IF(E9&gt;B9,"green",IF(E9&lt;B9,"red","flat"))</f>
        <v/>
      </c>
      <c r="H9" s="33">
        <f>ROUND(ABS(E9-B9),4)</f>
        <v/>
      </c>
      <c r="I9" s="33">
        <f>ROUND(C9-MAX(B9,E9),4)</f>
        <v/>
      </c>
      <c r="J9" s="33">
        <f>ROUND(MIN(B9,E9)-D9,4)</f>
        <v/>
      </c>
      <c r="K9" s="33">
        <f>ROUND(C9-D9,4)</f>
        <v/>
      </c>
      <c r="L9" s="35">
        <f>IF(K9=0,0,H9/K9)</f>
        <v/>
      </c>
      <c r="M9" s="24">
        <f>IF(K9=0,"No movement",IF(H9/K9&lt;=Rules!$B$5,"Doji-like",IF(AND(J9&gt;=Rules!$B$6*H9,I9&lt;=H9),"Long lower wick (hammer shape)",IF(AND(I9&gt;=Rules!$B$6*H9,J9&lt;=H9),"Long upper wick (shooting-star shape)",IF(H9/K9&gt;=Rules!$B$7,"Long body","Ordinary")))))</f>
        <v/>
      </c>
    </row>
    <row r="10">
      <c r="A10" s="24" t="n">
        <v>7</v>
      </c>
      <c r="B10" s="33" t="n">
        <v>101.4</v>
      </c>
      <c r="C10" s="33" t="n">
        <v>101.9</v>
      </c>
      <c r="D10" s="33" t="n">
        <v>100.6</v>
      </c>
      <c r="E10" s="33" t="n">
        <v>101.1</v>
      </c>
      <c r="F10" s="34" t="n">
        <v>43000</v>
      </c>
      <c r="G10" s="24">
        <f>IF(E10&gt;B10,"green",IF(E10&lt;B10,"red","flat"))</f>
        <v/>
      </c>
      <c r="H10" s="33">
        <f>ROUND(ABS(E10-B10),4)</f>
        <v/>
      </c>
      <c r="I10" s="33">
        <f>ROUND(C10-MAX(B10,E10),4)</f>
        <v/>
      </c>
      <c r="J10" s="33">
        <f>ROUND(MIN(B10,E10)-D10,4)</f>
        <v/>
      </c>
      <c r="K10" s="33">
        <f>ROUND(C10-D10,4)</f>
        <v/>
      </c>
      <c r="L10" s="35">
        <f>IF(K10=0,0,H10/K10)</f>
        <v/>
      </c>
      <c r="M10" s="24">
        <f>IF(K10=0,"No movement",IF(H10/K10&lt;=Rules!$B$5,"Doji-like",IF(AND(J10&gt;=Rules!$B$6*H10,I10&lt;=H10),"Long lower wick (hammer shape)",IF(AND(I10&gt;=Rules!$B$6*H10,J10&lt;=H10),"Long upper wick (shooting-star shape)",IF(H10/K10&gt;=Rules!$B$7,"Long body","Ordinary")))))</f>
        <v/>
      </c>
    </row>
    <row r="11">
      <c r="A11" s="24" t="n">
        <v>8</v>
      </c>
      <c r="B11" s="33" t="n">
        <v>99.8</v>
      </c>
      <c r="C11" s="33" t="n">
        <v>101.2</v>
      </c>
      <c r="D11" s="33" t="n">
        <v>97.2</v>
      </c>
      <c r="E11" s="33" t="n">
        <v>101</v>
      </c>
      <c r="F11" s="34" t="n">
        <v>91000</v>
      </c>
      <c r="G11" s="24">
        <f>IF(E11&gt;B11,"green",IF(E11&lt;B11,"red","flat"))</f>
        <v/>
      </c>
      <c r="H11" s="33">
        <f>ROUND(ABS(E11-B11),4)</f>
        <v/>
      </c>
      <c r="I11" s="33">
        <f>ROUND(C11-MAX(B11,E11),4)</f>
        <v/>
      </c>
      <c r="J11" s="33">
        <f>ROUND(MIN(B11,E11)-D11,4)</f>
        <v/>
      </c>
      <c r="K11" s="33">
        <f>ROUND(C11-D11,4)</f>
        <v/>
      </c>
      <c r="L11" s="35">
        <f>IF(K11=0,0,H11/K11)</f>
        <v/>
      </c>
      <c r="M11" s="24">
        <f>IF(K11=0,"No movement",IF(H11/K11&lt;=Rules!$B$5,"Doji-like",IF(AND(J11&gt;=Rules!$B$6*H11,I11&lt;=H11),"Long lower wick (hammer shape)",IF(AND(I11&gt;=Rules!$B$6*H11,J11&lt;=H11),"Long upper wick (shooting-star shape)",IF(H11/K11&gt;=Rules!$B$7,"Long body","Ordinary")))))</f>
        <v/>
      </c>
    </row>
    <row r="12">
      <c r="A12" s="24" t="n">
        <v>9</v>
      </c>
      <c r="B12" s="33" t="n">
        <v>101</v>
      </c>
      <c r="C12" s="33" t="n">
        <v>102.1</v>
      </c>
      <c r="D12" s="33" t="n">
        <v>100.7</v>
      </c>
      <c r="E12" s="33" t="n">
        <v>101.9</v>
      </c>
      <c r="F12" s="34" t="n">
        <v>45000</v>
      </c>
      <c r="G12" s="24">
        <f>IF(E12&gt;B12,"green",IF(E12&lt;B12,"red","flat"))</f>
        <v/>
      </c>
      <c r="H12" s="33">
        <f>ROUND(ABS(E12-B12),4)</f>
        <v/>
      </c>
      <c r="I12" s="33">
        <f>ROUND(C12-MAX(B12,E12),4)</f>
        <v/>
      </c>
      <c r="J12" s="33">
        <f>ROUND(MIN(B12,E12)-D12,4)</f>
        <v/>
      </c>
      <c r="K12" s="33">
        <f>ROUND(C12-D12,4)</f>
        <v/>
      </c>
      <c r="L12" s="35">
        <f>IF(K12=0,0,H12/K12)</f>
        <v/>
      </c>
      <c r="M12" s="24">
        <f>IF(K12=0,"No movement",IF(H12/K12&lt;=Rules!$B$5,"Doji-like",IF(AND(J12&gt;=Rules!$B$6*H12,I12&lt;=H12),"Long lower wick (hammer shape)",IF(AND(I12&gt;=Rules!$B$6*H12,J12&lt;=H12),"Long upper wick (shooting-star shape)",IF(H12/K12&gt;=Rules!$B$7,"Long body","Ordinary")))))</f>
        <v/>
      </c>
    </row>
    <row r="13">
      <c r="A13" s="24" t="n">
        <v>10</v>
      </c>
      <c r="B13" s="33" t="n">
        <v>102</v>
      </c>
      <c r="C13" s="33" t="n">
        <v>102.8</v>
      </c>
      <c r="D13" s="33" t="n">
        <v>101.5</v>
      </c>
      <c r="E13" s="33" t="n">
        <v>102.3</v>
      </c>
      <c r="F13" s="34" t="n">
        <v>39000</v>
      </c>
      <c r="G13" s="24">
        <f>IF(E13&gt;B13,"green",IF(E13&lt;B13,"red","flat"))</f>
        <v/>
      </c>
      <c r="H13" s="33">
        <f>ROUND(ABS(E13-B13),4)</f>
        <v/>
      </c>
      <c r="I13" s="33">
        <f>ROUND(C13-MAX(B13,E13),4)</f>
        <v/>
      </c>
      <c r="J13" s="33">
        <f>ROUND(MIN(B13,E13)-D13,4)</f>
        <v/>
      </c>
      <c r="K13" s="33">
        <f>ROUND(C13-D13,4)</f>
        <v/>
      </c>
      <c r="L13" s="35">
        <f>IF(K13=0,0,H13/K13)</f>
        <v/>
      </c>
      <c r="M13" s="24">
        <f>IF(K13=0,"No movement",IF(H13/K13&lt;=Rules!$B$5,"Doji-like",IF(AND(J13&gt;=Rules!$B$6*H13,I13&lt;=H13),"Long lower wick (hammer shape)",IF(AND(I13&gt;=Rules!$B$6*H13,J13&lt;=H13),"Long upper wick (shooting-star shape)",IF(H13/K13&gt;=Rules!$B$7,"Long body","Ordinary")))))</f>
        <v/>
      </c>
    </row>
    <row r="14">
      <c r="A14" s="24" t="n">
        <v>11</v>
      </c>
      <c r="B14" s="33" t="n">
        <v>104</v>
      </c>
      <c r="C14" s="33" t="n">
        <v>105.1</v>
      </c>
      <c r="D14" s="33" t="n">
        <v>103.6</v>
      </c>
      <c r="E14" s="33" t="n">
        <v>104.8</v>
      </c>
      <c r="F14" s="34" t="n">
        <v>72000</v>
      </c>
      <c r="G14" s="24">
        <f>IF(E14&gt;B14,"green",IF(E14&lt;B14,"red","flat"))</f>
        <v/>
      </c>
      <c r="H14" s="33">
        <f>ROUND(ABS(E14-B14),4)</f>
        <v/>
      </c>
      <c r="I14" s="33">
        <f>ROUND(C14-MAX(B14,E14),4)</f>
        <v/>
      </c>
      <c r="J14" s="33">
        <f>ROUND(MIN(B14,E14)-D14,4)</f>
        <v/>
      </c>
      <c r="K14" s="33">
        <f>ROUND(C14-D14,4)</f>
        <v/>
      </c>
      <c r="L14" s="35">
        <f>IF(K14=0,0,H14/K14)</f>
        <v/>
      </c>
      <c r="M14" s="24">
        <f>IF(K14=0,"No movement",IF(H14/K14&lt;=Rules!$B$5,"Doji-like",IF(AND(J14&gt;=Rules!$B$6*H14,I14&lt;=H14),"Long lower wick (hammer shape)",IF(AND(I14&gt;=Rules!$B$6*H14,J14&lt;=H14),"Long upper wick (shooting-star shape)",IF(H14/K14&gt;=Rules!$B$7,"Long body","Ordinary")))))</f>
        <v/>
      </c>
    </row>
    <row r="15">
      <c r="A15" s="24" t="n">
        <v>12</v>
      </c>
      <c r="B15" s="33" t="n">
        <v>104.8</v>
      </c>
      <c r="C15" s="33" t="n">
        <v>105.5</v>
      </c>
      <c r="D15" s="33" t="n">
        <v>104.3</v>
      </c>
      <c r="E15" s="33" t="n">
        <v>105.2</v>
      </c>
      <c r="F15" s="34" t="n">
        <v>41000</v>
      </c>
      <c r="G15" s="24">
        <f>IF(E15&gt;B15,"green",IF(E15&lt;B15,"red","flat"))</f>
        <v/>
      </c>
      <c r="H15" s="33">
        <f>ROUND(ABS(E15-B15),4)</f>
        <v/>
      </c>
      <c r="I15" s="33">
        <f>ROUND(C15-MAX(B15,E15),4)</f>
        <v/>
      </c>
      <c r="J15" s="33">
        <f>ROUND(MIN(B15,E15)-D15,4)</f>
        <v/>
      </c>
      <c r="K15" s="33">
        <f>ROUND(C15-D15,4)</f>
        <v/>
      </c>
      <c r="L15" s="35">
        <f>IF(K15=0,0,H15/K15)</f>
        <v/>
      </c>
      <c r="M15" s="24">
        <f>IF(K15=0,"No movement",IF(H15/K15&lt;=Rules!$B$5,"Doji-like",IF(AND(J15&gt;=Rules!$B$6*H15,I15&lt;=H15),"Long lower wick (hammer shape)",IF(AND(I15&gt;=Rules!$B$6*H15,J15&lt;=H15),"Long upper wick (shooting-star shape)",IF(H15/K15&gt;=Rules!$B$7,"Long body","Ordinary")))))</f>
        <v/>
      </c>
    </row>
    <row r="16">
      <c r="A16" s="24" t="n">
        <v>13</v>
      </c>
      <c r="B16" s="33" t="n">
        <v>105.2</v>
      </c>
      <c r="C16" s="33" t="n">
        <v>108.6</v>
      </c>
      <c r="D16" s="33" t="n">
        <v>105</v>
      </c>
      <c r="E16" s="33" t="n">
        <v>105.6</v>
      </c>
      <c r="F16" s="34" t="n">
        <v>99000</v>
      </c>
      <c r="G16" s="24">
        <f>IF(E16&gt;B16,"green",IF(E16&lt;B16,"red","flat"))</f>
        <v/>
      </c>
      <c r="H16" s="33">
        <f>ROUND(ABS(E16-B16),4)</f>
        <v/>
      </c>
      <c r="I16" s="33">
        <f>ROUND(C16-MAX(B16,E16),4)</f>
        <v/>
      </c>
      <c r="J16" s="33">
        <f>ROUND(MIN(B16,E16)-D16,4)</f>
        <v/>
      </c>
      <c r="K16" s="33">
        <f>ROUND(C16-D16,4)</f>
        <v/>
      </c>
      <c r="L16" s="35">
        <f>IF(K16=0,0,H16/K16)</f>
        <v/>
      </c>
      <c r="M16" s="24">
        <f>IF(K16=0,"No movement",IF(H16/K16&lt;=Rules!$B$5,"Doji-like",IF(AND(J16&gt;=Rules!$B$6*H16,I16&lt;=H16),"Long lower wick (hammer shape)",IF(AND(I16&gt;=Rules!$B$6*H16,J16&lt;=H16),"Long upper wick (shooting-star shape)",IF(H16/K16&gt;=Rules!$B$7,"Long body","Ordinary")))))</f>
        <v/>
      </c>
    </row>
    <row r="17">
      <c r="A17" s="24" t="n">
        <v>14</v>
      </c>
      <c r="B17" s="33" t="n">
        <v>105.5</v>
      </c>
      <c r="C17" s="33" t="n">
        <v>105.8</v>
      </c>
      <c r="D17" s="33" t="n">
        <v>103.9</v>
      </c>
      <c r="E17" s="33" t="n">
        <v>104.2</v>
      </c>
      <c r="F17" s="34" t="n">
        <v>61000</v>
      </c>
      <c r="G17" s="24">
        <f>IF(E17&gt;B17,"green",IF(E17&lt;B17,"red","flat"))</f>
        <v/>
      </c>
      <c r="H17" s="33">
        <f>ROUND(ABS(E17-B17),4)</f>
        <v/>
      </c>
      <c r="I17" s="33">
        <f>ROUND(C17-MAX(B17,E17),4)</f>
        <v/>
      </c>
      <c r="J17" s="33">
        <f>ROUND(MIN(B17,E17)-D17,4)</f>
        <v/>
      </c>
      <c r="K17" s="33">
        <f>ROUND(C17-D17,4)</f>
        <v/>
      </c>
      <c r="L17" s="35">
        <f>IF(K17=0,0,H17/K17)</f>
        <v/>
      </c>
      <c r="M17" s="24">
        <f>IF(K17=0,"No movement",IF(H17/K17&lt;=Rules!$B$5,"Doji-like",IF(AND(J17&gt;=Rules!$B$6*H17,I17&lt;=H17),"Long lower wick (hammer shape)",IF(AND(I17&gt;=Rules!$B$6*H17,J17&lt;=H17),"Long upper wick (shooting-star shape)",IF(H17/K17&gt;=Rules!$B$7,"Long body","Ordinary")))))</f>
        <v/>
      </c>
    </row>
    <row r="18">
      <c r="A18" s="24" t="n">
        <v>15</v>
      </c>
      <c r="B18" s="33" t="n">
        <v>104.1</v>
      </c>
      <c r="C18" s="33" t="n">
        <v>104.6</v>
      </c>
      <c r="D18" s="33" t="n">
        <v>103.7</v>
      </c>
      <c r="E18" s="33" t="n">
        <v>104.3</v>
      </c>
      <c r="F18" s="34" t="n">
        <v>33000</v>
      </c>
      <c r="G18" s="24">
        <f>IF(E18&gt;B18,"green",IF(E18&lt;B18,"red","flat"))</f>
        <v/>
      </c>
      <c r="H18" s="33">
        <f>ROUND(ABS(E18-B18),4)</f>
        <v/>
      </c>
      <c r="I18" s="33">
        <f>ROUND(C18-MAX(B18,E18),4)</f>
        <v/>
      </c>
      <c r="J18" s="33">
        <f>ROUND(MIN(B18,E18)-D18,4)</f>
        <v/>
      </c>
      <c r="K18" s="33">
        <f>ROUND(C18-D18,4)</f>
        <v/>
      </c>
      <c r="L18" s="35">
        <f>IF(K18=0,0,H18/K18)</f>
        <v/>
      </c>
      <c r="M18" s="24">
        <f>IF(K18=0,"No movement",IF(H18/K18&lt;=Rules!$B$5,"Doji-like",IF(AND(J18&gt;=Rules!$B$6*H18,I18&lt;=H18),"Long lower wick (hammer shape)",IF(AND(I18&gt;=Rules!$B$6*H18,J18&lt;=H18),"Long upper wick (shooting-star shape)",IF(H18/K18&gt;=Rules!$B$7,"Long body","Ordinary")))))</f>
        <v/>
      </c>
    </row>
    <row r="19">
      <c r="A19" s="24" t="n">
        <v>16</v>
      </c>
      <c r="B19" s="33" t="n">
        <v>104.3</v>
      </c>
      <c r="C19" s="33" t="n">
        <v>104.7</v>
      </c>
      <c r="D19" s="33" t="n">
        <v>103.9</v>
      </c>
      <c r="E19" s="33" t="n">
        <v>104</v>
      </c>
      <c r="F19" s="34" t="n">
        <v>30000</v>
      </c>
      <c r="G19" s="24">
        <f>IF(E19&gt;B19,"green",IF(E19&lt;B19,"red","flat"))</f>
        <v/>
      </c>
      <c r="H19" s="33">
        <f>ROUND(ABS(E19-B19),4)</f>
        <v/>
      </c>
      <c r="I19" s="33">
        <f>ROUND(C19-MAX(B19,E19),4)</f>
        <v/>
      </c>
      <c r="J19" s="33">
        <f>ROUND(MIN(B19,E19)-D19,4)</f>
        <v/>
      </c>
      <c r="K19" s="33">
        <f>ROUND(C19-D19,4)</f>
        <v/>
      </c>
      <c r="L19" s="35">
        <f>IF(K19=0,0,H19/K19)</f>
        <v/>
      </c>
      <c r="M19" s="24">
        <f>IF(K19=0,"No movement",IF(H19/K19&lt;=Rules!$B$5,"Doji-like",IF(AND(J19&gt;=Rules!$B$6*H19,I19&lt;=H19),"Long lower wick (hammer shape)",IF(AND(I19&gt;=Rules!$B$6*H19,J19&lt;=H19),"Long upper wick (shooting-star shape)",IF(H19/K19&gt;=Rules!$B$7,"Long body","Ordinary")))))</f>
        <v/>
      </c>
    </row>
    <row r="20">
      <c r="A20" s="24" t="n">
        <v>17</v>
      </c>
      <c r="B20" s="33" t="n">
        <v>104</v>
      </c>
      <c r="C20" s="33" t="n">
        <v>104.4</v>
      </c>
      <c r="D20" s="33" t="n">
        <v>103.8</v>
      </c>
      <c r="E20" s="33" t="n">
        <v>104.1</v>
      </c>
      <c r="F20" s="34" t="n">
        <v>28000</v>
      </c>
      <c r="G20" s="24">
        <f>IF(E20&gt;B20,"green",IF(E20&lt;B20,"red","flat"))</f>
        <v/>
      </c>
      <c r="H20" s="33">
        <f>ROUND(ABS(E20-B20),4)</f>
        <v/>
      </c>
      <c r="I20" s="33">
        <f>ROUND(C20-MAX(B20,E20),4)</f>
        <v/>
      </c>
      <c r="J20" s="33">
        <f>ROUND(MIN(B20,E20)-D20,4)</f>
        <v/>
      </c>
      <c r="K20" s="33">
        <f>ROUND(C20-D20,4)</f>
        <v/>
      </c>
      <c r="L20" s="35">
        <f>IF(K20=0,0,H20/K20)</f>
        <v/>
      </c>
      <c r="M20" s="24">
        <f>IF(K20=0,"No movement",IF(H20/K20&lt;=Rules!$B$5,"Doji-like",IF(AND(J20&gt;=Rules!$B$6*H20,I20&lt;=H20),"Long lower wick (hammer shape)",IF(AND(I20&gt;=Rules!$B$6*H20,J20&lt;=H20),"Long upper wick (shooting-star shape)",IF(H20/K20&gt;=Rules!$B$7,"Long body","Ordinary")))))</f>
        <v/>
      </c>
    </row>
    <row r="21">
      <c r="A21" s="24" t="n">
        <v>18</v>
      </c>
      <c r="B21" s="33" t="n">
        <v>104.1</v>
      </c>
      <c r="C21" s="33" t="n">
        <v>104.5</v>
      </c>
      <c r="D21" s="33" t="n">
        <v>103.6</v>
      </c>
      <c r="E21" s="33" t="n">
        <v>103.9</v>
      </c>
      <c r="F21" s="34" t="n">
        <v>31000</v>
      </c>
      <c r="G21" s="24">
        <f>IF(E21&gt;B21,"green",IF(E21&lt;B21,"red","flat"))</f>
        <v/>
      </c>
      <c r="H21" s="33">
        <f>ROUND(ABS(E21-B21),4)</f>
        <v/>
      </c>
      <c r="I21" s="33">
        <f>ROUND(C21-MAX(B21,E21),4)</f>
        <v/>
      </c>
      <c r="J21" s="33">
        <f>ROUND(MIN(B21,E21)-D21,4)</f>
        <v/>
      </c>
      <c r="K21" s="33">
        <f>ROUND(C21-D21,4)</f>
        <v/>
      </c>
      <c r="L21" s="35">
        <f>IF(K21=0,0,H21/K21)</f>
        <v/>
      </c>
      <c r="M21" s="24">
        <f>IF(K21=0,"No movement",IF(H21/K21&lt;=Rules!$B$5,"Doji-like",IF(AND(J21&gt;=Rules!$B$6*H21,I21&lt;=H21),"Long lower wick (hammer shape)",IF(AND(I21&gt;=Rules!$B$6*H21,J21&lt;=H21),"Long upper wick (shooting-star shape)",IF(H21/K21&gt;=Rules!$B$7,"Long body","Ordinary")))))</f>
        <v/>
      </c>
    </row>
    <row r="22">
      <c r="A22" s="24" t="n">
        <v>19</v>
      </c>
      <c r="B22" s="33" t="n">
        <v>103.9</v>
      </c>
      <c r="C22" s="33" t="n">
        <v>104.2</v>
      </c>
      <c r="D22" s="33" t="n">
        <v>103.5</v>
      </c>
      <c r="E22" s="33" t="n">
        <v>104.05</v>
      </c>
      <c r="F22" s="34" t="n">
        <v>29000</v>
      </c>
      <c r="G22" s="24">
        <f>IF(E22&gt;B22,"green",IF(E22&lt;B22,"red","flat"))</f>
        <v/>
      </c>
      <c r="H22" s="33">
        <f>ROUND(ABS(E22-B22),4)</f>
        <v/>
      </c>
      <c r="I22" s="33">
        <f>ROUND(C22-MAX(B22,E22),4)</f>
        <v/>
      </c>
      <c r="J22" s="33">
        <f>ROUND(MIN(B22,E22)-D22,4)</f>
        <v/>
      </c>
      <c r="K22" s="33">
        <f>ROUND(C22-D22,4)</f>
        <v/>
      </c>
      <c r="L22" s="35">
        <f>IF(K22=0,0,H22/K22)</f>
        <v/>
      </c>
      <c r="M22" s="24">
        <f>IF(K22=0,"No movement",IF(H22/K22&lt;=Rules!$B$5,"Doji-like",IF(AND(J22&gt;=Rules!$B$6*H22,I22&lt;=H22),"Long lower wick (hammer shape)",IF(AND(I22&gt;=Rules!$B$6*H22,J22&lt;=H22),"Long upper wick (shooting-star shape)",IF(H22/K22&gt;=Rules!$B$7,"Long body","Ordinary")))))</f>
        <v/>
      </c>
    </row>
    <row r="23">
      <c r="A23" s="24" t="n">
        <v>20</v>
      </c>
      <c r="B23" s="33" t="n">
        <v>104</v>
      </c>
      <c r="C23" s="33" t="n">
        <v>104.3</v>
      </c>
      <c r="D23" s="33" t="n">
        <v>103.6</v>
      </c>
      <c r="E23" s="33" t="n">
        <v>103.98</v>
      </c>
      <c r="F23" s="34" t="n">
        <v>27000</v>
      </c>
      <c r="G23" s="24">
        <f>IF(E23&gt;B23,"green",IF(E23&lt;B23,"red","flat"))</f>
        <v/>
      </c>
      <c r="H23" s="33">
        <f>ROUND(ABS(E23-B23),4)</f>
        <v/>
      </c>
      <c r="I23" s="33">
        <f>ROUND(C23-MAX(B23,E23),4)</f>
        <v/>
      </c>
      <c r="J23" s="33">
        <f>ROUND(MIN(B23,E23)-D23,4)</f>
        <v/>
      </c>
      <c r="K23" s="33">
        <f>ROUND(C23-D23,4)</f>
        <v/>
      </c>
      <c r="L23" s="35">
        <f>IF(K23=0,0,H23/K23)</f>
        <v/>
      </c>
      <c r="M23" s="24">
        <f>IF(K23=0,"No movement",IF(H23/K23&lt;=Rules!$B$5,"Doji-like",IF(AND(J23&gt;=Rules!$B$6*H23,I23&lt;=H23),"Long lower wick (hammer shape)",IF(AND(I23&gt;=Rules!$B$6*H23,J23&lt;=H23),"Long upper wick (shooting-star shape)",IF(H23/K23&gt;=Rules!$B$7,"Long body","Ordinary")))))</f>
        <v/>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C9"/>
  <sheetViews>
    <sheetView workbookViewId="0">
      <selection activeCell="A1" sqref="A1"/>
    </sheetView>
  </sheetViews>
  <sheetFormatPr baseColWidth="8" defaultRowHeight="15"/>
  <cols>
    <col width="58" customWidth="1" min="1" max="1"/>
    <col width="16" customWidth="1" min="2" max="2"/>
    <col width="90" customWidth="1" min="3" max="3"/>
  </cols>
  <sheetData>
    <row r="1">
      <c r="A1" s="36" t="inlineStr">
        <is>
          <t>The thresholds this sheet uses (our teaching rule). Last verified 4 November 2026.</t>
        </is>
      </c>
    </row>
    <row r="2">
      <c r="A2" s="17" t="inlineStr">
        <is>
          <t>Change a figure here only if the rule changes; every formula reads from this tab.</t>
        </is>
      </c>
    </row>
    <row r="4">
      <c r="A4" s="32" t="inlineStr">
        <is>
          <t>Rule</t>
        </is>
      </c>
      <c r="B4" s="32" t="inlineStr">
        <is>
          <t>Value</t>
        </is>
      </c>
      <c r="C4" s="32" t="inlineStr">
        <is>
          <t>Official source</t>
        </is>
      </c>
    </row>
    <row r="5">
      <c r="A5" s="19" t="inlineStr">
        <is>
          <t>Doji-like: body at most this share of the range</t>
        </is>
      </c>
      <c r="B5" s="37" t="n">
        <v>0.1</v>
      </c>
      <c r="C5" s="38" t="inlineStr">
        <is>
          <t>Our teaching rule (Chillar Theory, v1.0): not a market standard. Change it if you prefer other thresholds.</t>
        </is>
      </c>
    </row>
    <row r="6">
      <c r="A6" s="19" t="inlineStr">
        <is>
          <t>Long wick: at least this many times the body</t>
        </is>
      </c>
      <c r="B6" s="39" t="n">
        <v>2</v>
      </c>
      <c r="C6" s="38" t="inlineStr">
        <is>
          <t>Our teaching rule (Chillar Theory, v1.0): not a market standard. Change it if you prefer other thresholds.</t>
        </is>
      </c>
    </row>
    <row r="7">
      <c r="A7" s="19" t="inlineStr">
        <is>
          <t>Long body: at least this share of the range</t>
        </is>
      </c>
      <c r="B7" s="37" t="n">
        <v>0.7</v>
      </c>
      <c r="C7" s="38" t="inlineStr">
        <is>
          <t>Our teaching rule (Chillar Theory, v1.0): not a market standard. Change it if you prefer other thresholds.</t>
        </is>
      </c>
    </row>
    <row r="9">
      <c r="A9" s="30" t="inlineStr">
        <is>
          <t>Doji-like: body ≤ doji share of the range. Hammer shape: lower wick ≥ wick multiple × body and upper wick ≤ body. Shooting-star shape: the reverse. Long body: body ≥ long-body share of the range. Checked in that order.</t>
        </is>
      </c>
    </row>
  </sheetData>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E8"/>
  <sheetViews>
    <sheetView workbookViewId="0">
      <selection activeCell="A1" sqref="A1"/>
    </sheetView>
  </sheetViews>
  <sheetFormatPr baseColWidth="8" defaultRowHeight="15"/>
  <cols>
    <col width="64" customWidth="1" min="1" max="1"/>
    <col width="20" customWidth="1" min="2" max="2"/>
    <col width="20" customWidth="1" min="3" max="3"/>
    <col width="20" customWidth="1" min="4" max="4"/>
    <col width="20" customWidth="1" min="5" max="5"/>
    <col width="20" customWidth="1" min="6" max="6"/>
    <col width="20" customWidth="1" min="7" max="7"/>
  </cols>
  <sheetData>
    <row r="1">
      <c r="A1" s="31" t="inlineStr">
        <is>
          <t>Checked examples (v1.0, 4 November 2026)</t>
        </is>
      </c>
    </row>
    <row r="3">
      <c r="A3" s="32" t="inlineStr">
        <is>
          <t>Open · High · Low · Close</t>
        </is>
      </c>
      <c r="B3" s="32" t="inlineStr">
        <is>
          <t>Shape</t>
        </is>
      </c>
      <c r="C3" s="32" t="inlineStr">
        <is>
          <t>Body</t>
        </is>
      </c>
      <c r="D3" s="32" t="inlineStr">
        <is>
          <t>Upper wick</t>
        </is>
      </c>
      <c r="E3" s="32" t="inlineStr">
        <is>
          <t>Lower wick</t>
        </is>
      </c>
    </row>
    <row r="4">
      <c r="A4" s="19" t="inlineStr">
        <is>
          <t>99.80 · 101.20 · 97.20 · 101.00</t>
        </is>
      </c>
      <c r="B4" s="19" t="inlineStr">
        <is>
          <t>Long lower wick (hammer shape)</t>
        </is>
      </c>
      <c r="C4" s="19" t="inlineStr">
        <is>
          <t>1.20</t>
        </is>
      </c>
      <c r="D4" s="19" t="inlineStr">
        <is>
          <t>0.20</t>
        </is>
      </c>
      <c r="E4" s="19" t="inlineStr">
        <is>
          <t>2.60</t>
        </is>
      </c>
    </row>
    <row r="5">
      <c r="A5" s="19" t="inlineStr">
        <is>
          <t>105.20 · 106.00 · 104.40 · 105.25</t>
        </is>
      </c>
      <c r="B5" s="19" t="inlineStr">
        <is>
          <t>Doji-like</t>
        </is>
      </c>
      <c r="C5" s="19" t="inlineStr">
        <is>
          <t>0.05</t>
        </is>
      </c>
      <c r="D5" s="19" t="inlineStr">
        <is>
          <t>0.75</t>
        </is>
      </c>
      <c r="E5" s="19" t="inlineStr">
        <is>
          <t>0.80</t>
        </is>
      </c>
    </row>
    <row r="6">
      <c r="A6" s="19" t="inlineStr">
        <is>
          <t>105.20 · 108.60 · 105.00 · 105.60</t>
        </is>
      </c>
      <c r="B6" s="19" t="inlineStr">
        <is>
          <t>Long upper wick (shooting-star shape)</t>
        </is>
      </c>
      <c r="C6" s="19" t="inlineStr">
        <is>
          <t>0.40</t>
        </is>
      </c>
      <c r="D6" s="19" t="inlineStr">
        <is>
          <t>3.00</t>
        </is>
      </c>
      <c r="E6" s="19" t="inlineStr">
        <is>
          <t>0.20</t>
        </is>
      </c>
    </row>
    <row r="7">
      <c r="A7" s="19" t="inlineStr">
        <is>
          <t>102.60 · 106.00 · 102.40 · 105.70</t>
        </is>
      </c>
      <c r="B7" s="19" t="inlineStr">
        <is>
          <t>Long body</t>
        </is>
      </c>
      <c r="C7" s="19" t="inlineStr">
        <is>
          <t>3.10</t>
        </is>
      </c>
      <c r="D7" s="19" t="inlineStr">
        <is>
          <t>0.30</t>
        </is>
      </c>
      <c r="E7" s="19" t="inlineStr">
        <is>
          <t>0.20</t>
        </is>
      </c>
    </row>
    <row r="8">
      <c r="A8" s="19" t="inlineStr">
        <is>
          <t>100.00 · 102.00 · 99.00 · 101.50</t>
        </is>
      </c>
      <c r="B8" s="19" t="inlineStr">
        <is>
          <t>Ordinary</t>
        </is>
      </c>
      <c r="C8" s="19" t="inlineStr">
        <is>
          <t>1.50</t>
        </is>
      </c>
      <c r="D8" s="19" t="inlineStr">
        <is>
          <t>0.50</t>
        </is>
      </c>
      <c r="E8" s="19" t="inlineStr">
        <is>
          <t>1.00</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2026-11-03T19:22:34Z</dcterms:created>
  <dcterms:modified xmlns:dcterms="http://purl.org/dc/terms/" xmlns:xsi="http://www.w3.org/2001/XMLSchema-instance" xsi:type="dcterms:W3CDTF">2026-11-03T19:22:34Z</dcterms:modified>
</cp:coreProperties>
</file>